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2008-2011" sheetId="1" r:id="rId1"/>
    <sheet name="Ark2" sheetId="2" r:id="rId2"/>
    <sheet name="Ark4" sheetId="3" r:id="rId3"/>
    <sheet name="Ark5" sheetId="4" r:id="rId4"/>
    <sheet name="Ark6" sheetId="5" r:id="rId5"/>
    <sheet name="Ark7" sheetId="6" r:id="rId6"/>
    <sheet name="Ark8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>
    <definedName name="_xlnm.Print_Area" localSheetId="0">'2008-2011'!$B$1:$L$149</definedName>
  </definedNames>
  <calcPr fullCalcOnLoad="1"/>
</workbook>
</file>

<file path=xl/sharedStrings.xml><?xml version="1.0" encoding="utf-8"?>
<sst xmlns="http://schemas.openxmlformats.org/spreadsheetml/2006/main" count="76" uniqueCount="51">
  <si>
    <t>Country:</t>
  </si>
  <si>
    <t>Start (dd-mm-yyyy):</t>
  </si>
  <si>
    <t>End  (dd-mm-yyyy):</t>
  </si>
  <si>
    <t>Frequency</t>
  </si>
  <si>
    <t>between</t>
  </si>
  <si>
    <t>OK /</t>
  </si>
  <si>
    <t>(dd-mm-yyyy)</t>
  </si>
  <si>
    <t>(no. per 100 ml.)</t>
  </si>
  <si>
    <t>samplings</t>
  </si>
  <si>
    <t>NOT OK</t>
  </si>
  <si>
    <t>No. of samplings year 1:</t>
  </si>
  <si>
    <t>No. of samplings year 2:</t>
  </si>
  <si>
    <t>No. of samplings year 3:</t>
  </si>
  <si>
    <t>No. of samplings year 4:</t>
  </si>
  <si>
    <t>E. Coli</t>
  </si>
  <si>
    <t>I.E.</t>
  </si>
  <si>
    <t>Necessary no. of samplings per year:</t>
  </si>
  <si>
    <t>Check: Enough samples taken in Total 4 years?</t>
  </si>
  <si>
    <t>Necessary no. of samplings for 4 years</t>
  </si>
  <si>
    <t>log 10</t>
  </si>
  <si>
    <t>E. Coli (max 250 cfu/100 ml)</t>
  </si>
  <si>
    <t>IE (max 100 cfu/100 ml)</t>
  </si>
  <si>
    <t>MEAN</t>
  </si>
  <si>
    <t>Standard deviation</t>
  </si>
  <si>
    <t>Upper 95th percentile</t>
  </si>
  <si>
    <t>mean+1.65*std deviation</t>
  </si>
  <si>
    <t>Compliance?</t>
  </si>
  <si>
    <t>95th percentile Calculation</t>
  </si>
  <si>
    <t>Sampling date</t>
  </si>
  <si>
    <t>YEAR 1</t>
  </si>
  <si>
    <t>YEAR2</t>
  </si>
  <si>
    <t>YEAR 3</t>
  </si>
  <si>
    <t>YEAR 4</t>
  </si>
  <si>
    <t>Bathing season Year 1:</t>
  </si>
  <si>
    <t>Sampling dates Year 1:</t>
  </si>
  <si>
    <t>Bathing season Year 2:</t>
  </si>
  <si>
    <t>Sampling dates Year 2:</t>
  </si>
  <si>
    <t>Bathing season Year 3:</t>
  </si>
  <si>
    <t>Sampling dates Year 3:</t>
  </si>
  <si>
    <t>Bathing season Year 4:</t>
  </si>
  <si>
    <t>Sampling dates Year 4:</t>
  </si>
  <si>
    <t>Check: Enough samples taken in year 1?</t>
  </si>
  <si>
    <t>Check: Enough samples taken in year 2?</t>
  </si>
  <si>
    <t>Check: Enough samples taken in year 3?</t>
  </si>
  <si>
    <t>Check: Enough samples taken in year 4?</t>
  </si>
  <si>
    <t>Blue Flag Beach Name:</t>
  </si>
  <si>
    <t>First sample gap OK?</t>
  </si>
  <si>
    <t>Blue Flag Beach Bathing Water Criteria - COASTAL WATERS</t>
  </si>
  <si>
    <t>Sampling number</t>
  </si>
  <si>
    <t>Mexico</t>
  </si>
  <si>
    <t>Malecon Tradicional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</si>
</sst>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_ * #,##0.000_ ;_ * \-#,##0.000_ ;_ * &quot;-&quot;??_ ;_ @_ "/>
    <numFmt numFmtId="193" formatCode="_ * #,##0.0_ ;_ * \-#,##0.0_ ;_ * &quot;-&quot;??_ ;_ @_ "/>
    <numFmt numFmtId="194" formatCode="_ * #,##0_ ;_ * \-#,##0_ ;_ * &quot;-&quot;??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kr&quot;#,##0.00"/>
    <numFmt numFmtId="203" formatCode="[$-409]dddd\,\ mmmm\ dd\,\ yyyy"/>
    <numFmt numFmtId="204" formatCode="[$-409]h:mm:ss\ AM/PM"/>
    <numFmt numFmtId="205" formatCode="dd\-mm\-yy;@"/>
    <numFmt numFmtId="206" formatCode="m/d/yyyy;@"/>
    <numFmt numFmtId="207" formatCode="[$-406]d\.\ mmmm\ yyyy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1" fillId="0" borderId="0" xfId="0" applyFont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14" fontId="1" fillId="33" borderId="2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33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14" fontId="1" fillId="33" borderId="19" xfId="0" applyNumberFormat="1" applyFont="1" applyFill="1" applyBorder="1" applyAlignment="1" applyProtection="1">
      <alignment horizontal="center"/>
      <protection locked="0"/>
    </xf>
    <xf numFmtId="14" fontId="1" fillId="33" borderId="24" xfId="0" applyNumberFormat="1" applyFont="1" applyFill="1" applyBorder="1" applyAlignment="1" applyProtection="1">
      <alignment horizontal="center"/>
      <protection locked="0"/>
    </xf>
    <xf numFmtId="1" fontId="1" fillId="33" borderId="19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" fontId="1" fillId="35" borderId="0" xfId="0" applyNumberFormat="1" applyFont="1" applyFill="1" applyBorder="1" applyAlignment="1" applyProtection="1">
      <alignment horizontal="center"/>
      <protection locked="0"/>
    </xf>
    <xf numFmtId="0" fontId="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" fillId="34" borderId="28" xfId="0" applyNumberFormat="1" applyFont="1" applyFill="1" applyBorder="1" applyAlignment="1" applyProtection="1">
      <alignment horizontal="center"/>
      <protection/>
    </xf>
    <xf numFmtId="14" fontId="1" fillId="34" borderId="29" xfId="0" applyNumberFormat="1" applyFont="1" applyFill="1" applyBorder="1" applyAlignment="1" applyProtection="1">
      <alignment horizontal="center"/>
      <protection/>
    </xf>
    <xf numFmtId="0" fontId="0" fillId="34" borderId="30" xfId="0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showGridLines="0" tabSelected="1" zoomScale="125" zoomScaleNormal="125" zoomScaleSheetLayoutView="80" workbookViewId="0" topLeftCell="A1">
      <pane xSplit="29280" topLeftCell="A1" activePane="topLeft" state="split"/>
      <selection pane="topLeft" activeCell="C38" sqref="C38"/>
      <selection pane="topRight" activeCell="C8" sqref="C8"/>
    </sheetView>
  </sheetViews>
  <sheetFormatPr defaultColWidth="9.140625" defaultRowHeight="12.75"/>
  <cols>
    <col min="1" max="1" width="8.00390625" style="0" customWidth="1"/>
    <col min="2" max="2" width="21.140625" style="0" customWidth="1"/>
    <col min="3" max="4" width="17.28125" style="0" customWidth="1"/>
    <col min="5" max="5" width="3.421875" style="0" customWidth="1"/>
    <col min="6" max="7" width="10.7109375" style="0" customWidth="1"/>
    <col min="8" max="8" width="1.7109375" style="0" customWidth="1"/>
    <col min="9" max="9" width="21.28125" style="0" customWidth="1"/>
    <col min="10" max="10" width="16.28125" style="0" customWidth="1"/>
    <col min="11" max="11" width="22.140625" style="0" customWidth="1"/>
    <col min="12" max="12" width="13.00390625" style="0" bestFit="1" customWidth="1"/>
    <col min="13" max="13" width="10.7109375" style="0" customWidth="1"/>
  </cols>
  <sheetData>
    <row r="1" spans="4:10" ht="16.5" thickBot="1" thickTop="1">
      <c r="D1" s="53" t="s">
        <v>47</v>
      </c>
      <c r="E1" s="53"/>
      <c r="F1" s="54"/>
      <c r="G1" s="54"/>
      <c r="H1" s="54"/>
      <c r="I1" s="55"/>
      <c r="J1" s="65"/>
    </row>
    <row r="2" spans="2:12" ht="13.5" thickBot="1" thickTop="1">
      <c r="B2" s="1" t="s">
        <v>0</v>
      </c>
      <c r="C2" s="23" t="s">
        <v>49</v>
      </c>
      <c r="J2" s="52"/>
      <c r="K2" s="1" t="s">
        <v>10</v>
      </c>
      <c r="L2" s="51">
        <f>COUNT(B30:B54)</f>
        <v>3</v>
      </c>
    </row>
    <row r="3" spans="2:12" ht="12.75" thickBot="1">
      <c r="B3" s="60" t="s">
        <v>45</v>
      </c>
      <c r="C3" s="23" t="s">
        <v>50</v>
      </c>
      <c r="J3" s="52"/>
      <c r="K3" s="1" t="s">
        <v>11</v>
      </c>
      <c r="L3" s="51">
        <f>COUNT(B55:B80)</f>
        <v>0</v>
      </c>
    </row>
    <row r="4" spans="2:12" ht="12.75" thickBot="1">
      <c r="B4" s="4" t="s">
        <v>48</v>
      </c>
      <c r="C4" s="23">
        <v>23</v>
      </c>
      <c r="J4" s="52"/>
      <c r="K4" s="1" t="s">
        <v>12</v>
      </c>
      <c r="L4" s="51">
        <f>COUNT(B81:B105)</f>
        <v>0</v>
      </c>
    </row>
    <row r="5" spans="2:12" ht="12.75" thickBot="1">
      <c r="B5" s="4"/>
      <c r="J5" s="52"/>
      <c r="K5" s="1" t="s">
        <v>13</v>
      </c>
      <c r="L5" s="51">
        <f>COUNT(B106:B130)</f>
        <v>0</v>
      </c>
    </row>
    <row r="6" spans="2:3" ht="12">
      <c r="B6" s="4"/>
      <c r="C6" s="28"/>
    </row>
    <row r="7" spans="2:10" ht="12.75" thickBot="1">
      <c r="B7" s="4" t="s">
        <v>33</v>
      </c>
      <c r="C7" s="29"/>
      <c r="I7" s="4" t="s">
        <v>35</v>
      </c>
      <c r="J7" s="29"/>
    </row>
    <row r="8" spans="2:10" ht="12.75" thickBot="1">
      <c r="B8" s="4" t="s">
        <v>1</v>
      </c>
      <c r="C8" s="21">
        <v>44403</v>
      </c>
      <c r="I8" s="4" t="s">
        <v>1</v>
      </c>
      <c r="J8" s="21"/>
    </row>
    <row r="9" spans="2:10" ht="12.75" thickBot="1">
      <c r="B9" s="4" t="s">
        <v>2</v>
      </c>
      <c r="C9" s="22">
        <v>44727</v>
      </c>
      <c r="I9" s="4" t="s">
        <v>2</v>
      </c>
      <c r="J9" s="22"/>
    </row>
    <row r="10" ht="5.25" customHeight="1"/>
    <row r="11" spans="2:9" ht="12.75" thickBot="1">
      <c r="B11" s="18" t="s">
        <v>34</v>
      </c>
      <c r="I11" s="18" t="s">
        <v>36</v>
      </c>
    </row>
    <row r="12" spans="2:10" ht="12.75" thickBot="1">
      <c r="B12" s="4" t="s">
        <v>1</v>
      </c>
      <c r="C12" s="46"/>
      <c r="I12" s="4" t="s">
        <v>1</v>
      </c>
      <c r="J12" s="46"/>
    </row>
    <row r="13" spans="2:10" ht="12.75" thickBot="1">
      <c r="B13" s="4" t="s">
        <v>2</v>
      </c>
      <c r="C13" s="46"/>
      <c r="I13" s="4" t="s">
        <v>2</v>
      </c>
      <c r="J13" s="46"/>
    </row>
    <row r="14" spans="2:11" ht="12.75" thickBot="1">
      <c r="B14" s="60" t="s">
        <v>46</v>
      </c>
      <c r="C14" s="63">
        <f>C8-C12</f>
        <v>44403</v>
      </c>
      <c r="D14" s="64" t="str">
        <f>IF(AND(0&lt;C14,31&gt;C14),"OK","NOT OK")</f>
        <v>NOT OK</v>
      </c>
      <c r="I14" s="60" t="s">
        <v>46</v>
      </c>
      <c r="J14" s="63">
        <f>J8-J12</f>
        <v>0</v>
      </c>
      <c r="K14" s="64" t="str">
        <f>IF(AND(0&lt;J14,31&gt;J14),"OK","NOT OK")</f>
        <v>NOT OK</v>
      </c>
    </row>
    <row r="16" spans="2:10" ht="12.75" thickBot="1">
      <c r="B16" s="4" t="s">
        <v>37</v>
      </c>
      <c r="C16" s="29"/>
      <c r="I16" s="4" t="s">
        <v>39</v>
      </c>
      <c r="J16" s="29"/>
    </row>
    <row r="17" spans="2:10" ht="12.75" thickBot="1">
      <c r="B17" s="4" t="s">
        <v>1</v>
      </c>
      <c r="C17" s="21"/>
      <c r="I17" s="4" t="s">
        <v>1</v>
      </c>
      <c r="J17" s="21"/>
    </row>
    <row r="18" spans="2:10" ht="12.75" thickBot="1">
      <c r="B18" s="4" t="s">
        <v>2</v>
      </c>
      <c r="C18" s="22"/>
      <c r="I18" s="4" t="s">
        <v>2</v>
      </c>
      <c r="J18" s="22"/>
    </row>
    <row r="19" ht="6.75" customHeight="1"/>
    <row r="20" spans="2:9" ht="12.75" thickBot="1">
      <c r="B20" s="18" t="s">
        <v>38</v>
      </c>
      <c r="I20" s="18" t="s">
        <v>40</v>
      </c>
    </row>
    <row r="21" spans="2:10" ht="12.75" thickBot="1">
      <c r="B21" s="4" t="s">
        <v>1</v>
      </c>
      <c r="C21" s="46"/>
      <c r="I21" s="4" t="s">
        <v>1</v>
      </c>
      <c r="J21" s="46"/>
    </row>
    <row r="22" spans="2:10" ht="12.75" thickBot="1">
      <c r="B22" s="4" t="s">
        <v>2</v>
      </c>
      <c r="C22" s="46"/>
      <c r="I22" s="4" t="s">
        <v>2</v>
      </c>
      <c r="J22" s="46"/>
    </row>
    <row r="23" spans="2:11" ht="12.75" thickBot="1">
      <c r="B23" s="60" t="s">
        <v>46</v>
      </c>
      <c r="C23" s="63">
        <f>C17-C21</f>
        <v>0</v>
      </c>
      <c r="D23" s="64" t="str">
        <f>IF(AND(0&lt;C23,31&gt;C23),"OK","NOT OK")</f>
        <v>NOT OK</v>
      </c>
      <c r="I23" s="60" t="s">
        <v>46</v>
      </c>
      <c r="J23" s="63">
        <f>J17-J21</f>
        <v>0</v>
      </c>
      <c r="K23" s="64" t="str">
        <f>IF(AND(0&lt;J23,31&gt;J23),"OK","NOT OK")</f>
        <v>NOT OK</v>
      </c>
    </row>
    <row r="26" spans="3:13" ht="12">
      <c r="C26" s="30"/>
      <c r="D26" s="3"/>
      <c r="F26" s="10" t="s">
        <v>3</v>
      </c>
      <c r="G26" s="11" t="s">
        <v>3</v>
      </c>
      <c r="H26" s="9"/>
      <c r="M26" s="27"/>
    </row>
    <row r="27" spans="2:13" ht="12">
      <c r="B27" s="31"/>
      <c r="F27" s="12" t="s">
        <v>4</v>
      </c>
      <c r="G27" s="13" t="s">
        <v>5</v>
      </c>
      <c r="H27" s="9"/>
      <c r="I27" s="40" t="s">
        <v>20</v>
      </c>
      <c r="J27" s="40"/>
      <c r="K27" s="66" t="s">
        <v>21</v>
      </c>
      <c r="L27" s="67"/>
      <c r="M27" s="8"/>
    </row>
    <row r="28" spans="2:13" ht="12">
      <c r="B28" s="30" t="s">
        <v>28</v>
      </c>
      <c r="C28" s="30" t="s">
        <v>14</v>
      </c>
      <c r="D28" s="30" t="s">
        <v>15</v>
      </c>
      <c r="F28" s="14" t="s">
        <v>8</v>
      </c>
      <c r="G28" s="15" t="s">
        <v>9</v>
      </c>
      <c r="H28" s="9"/>
      <c r="I28" s="57"/>
      <c r="J28" s="41" t="s">
        <v>19</v>
      </c>
      <c r="K28" s="58"/>
      <c r="L28" s="41" t="s">
        <v>19</v>
      </c>
      <c r="M28" s="16"/>
    </row>
    <row r="29" spans="2:12" ht="12.75" thickBot="1">
      <c r="B29" s="3" t="s">
        <v>6</v>
      </c>
      <c r="C29" s="3" t="s">
        <v>7</v>
      </c>
      <c r="D29" s="3" t="s">
        <v>7</v>
      </c>
      <c r="G29" s="1"/>
      <c r="I29" s="4"/>
      <c r="J29" s="4"/>
      <c r="K29" s="5"/>
      <c r="L29" s="5"/>
    </row>
    <row r="30" spans="1:12" ht="12.75" thickBot="1">
      <c r="A30" s="18" t="s">
        <v>29</v>
      </c>
      <c r="B30" s="47">
        <v>44403</v>
      </c>
      <c r="C30" s="48">
        <v>1</v>
      </c>
      <c r="D30" s="48">
        <v>1</v>
      </c>
      <c r="F30" s="19"/>
      <c r="G30" s="20"/>
      <c r="I30" s="56"/>
      <c r="J30" s="42">
        <f>IF(C30="","",LOG10(C30))</f>
        <v>0</v>
      </c>
      <c r="K30" s="59"/>
      <c r="L30" s="42">
        <f>IF(D30="","",LOG10(D30))</f>
        <v>0</v>
      </c>
    </row>
    <row r="31" spans="2:12" ht="12.75" thickBot="1">
      <c r="B31" s="46">
        <v>44414</v>
      </c>
      <c r="C31" s="48">
        <v>9</v>
      </c>
      <c r="D31" s="48">
        <v>10</v>
      </c>
      <c r="F31" s="61">
        <f>B31-B30</f>
        <v>11</v>
      </c>
      <c r="G31" s="62" t="str">
        <f>IF(F31&lt;31,"OK","NOT OK")</f>
        <v>OK</v>
      </c>
      <c r="I31" s="56"/>
      <c r="J31" s="42">
        <f aca="true" t="shared" si="0" ref="J31:J107">IF(C31="","",LOG10(C31))</f>
        <v>0.9542425094393249</v>
      </c>
      <c r="K31" s="59"/>
      <c r="L31" s="42">
        <f aca="true" t="shared" si="1" ref="L31:L107">IF(D31="","",LOG10(D31))</f>
        <v>1</v>
      </c>
    </row>
    <row r="32" spans="2:12" ht="12.75" thickBot="1">
      <c r="B32" s="32">
        <v>44428</v>
      </c>
      <c r="C32" s="49">
        <v>9</v>
      </c>
      <c r="D32" s="49">
        <v>1</v>
      </c>
      <c r="F32" s="6">
        <f aca="true" t="shared" si="2" ref="F32:F54">B32-B31</f>
        <v>14</v>
      </c>
      <c r="G32" s="62" t="str">
        <f aca="true" t="shared" si="3" ref="G32:G54">IF(F32&lt;31,"OK","NOT OK")</f>
        <v>OK</v>
      </c>
      <c r="I32" s="56"/>
      <c r="J32" s="42">
        <f t="shared" si="0"/>
        <v>0.9542425094393249</v>
      </c>
      <c r="K32" s="59"/>
      <c r="L32" s="42">
        <f t="shared" si="1"/>
        <v>0</v>
      </c>
    </row>
    <row r="33" spans="2:12" ht="12.75" thickBot="1">
      <c r="B33" s="32"/>
      <c r="C33" s="49"/>
      <c r="D33" s="49"/>
      <c r="F33" s="6">
        <f t="shared" si="2"/>
        <v>-44428</v>
      </c>
      <c r="G33" s="62" t="str">
        <f>IF(F33&lt;31,"OK","NOT OK")</f>
        <v>OK</v>
      </c>
      <c r="I33" s="56"/>
      <c r="J33" s="42">
        <f t="shared" si="0"/>
      </c>
      <c r="K33" s="59"/>
      <c r="L33" s="42">
        <f>IF(D33="","",LOG10(D33))</f>
      </c>
    </row>
    <row r="34" spans="2:12" ht="12.75" thickBot="1">
      <c r="B34" s="32"/>
      <c r="C34" s="49"/>
      <c r="D34" s="49"/>
      <c r="F34" s="6">
        <f t="shared" si="2"/>
        <v>0</v>
      </c>
      <c r="G34" s="62" t="str">
        <f t="shared" si="3"/>
        <v>OK</v>
      </c>
      <c r="I34" s="56"/>
      <c r="J34" s="42">
        <f t="shared" si="0"/>
      </c>
      <c r="K34" s="59"/>
      <c r="L34" s="42">
        <f t="shared" si="1"/>
      </c>
    </row>
    <row r="35" spans="2:12" ht="12.75" thickBot="1">
      <c r="B35" s="32"/>
      <c r="C35" s="49"/>
      <c r="D35" s="49"/>
      <c r="F35" s="6">
        <f>B35-B34</f>
        <v>0</v>
      </c>
      <c r="G35" s="62" t="str">
        <f t="shared" si="3"/>
        <v>OK</v>
      </c>
      <c r="I35" s="56"/>
      <c r="J35" s="42">
        <f t="shared" si="0"/>
      </c>
      <c r="K35" s="59"/>
      <c r="L35" s="42">
        <f t="shared" si="1"/>
      </c>
    </row>
    <row r="36" spans="2:12" ht="12.75" thickBot="1">
      <c r="B36" s="32"/>
      <c r="C36" s="49"/>
      <c r="D36" s="49"/>
      <c r="F36" s="6">
        <f>B36-B35</f>
        <v>0</v>
      </c>
      <c r="G36" s="62" t="str">
        <f t="shared" si="3"/>
        <v>OK</v>
      </c>
      <c r="I36" s="56"/>
      <c r="J36" s="42">
        <f t="shared" si="0"/>
      </c>
      <c r="K36" s="59"/>
      <c r="L36" s="42">
        <f t="shared" si="1"/>
      </c>
    </row>
    <row r="37" spans="2:12" ht="12.75" thickBot="1">
      <c r="B37" s="32"/>
      <c r="C37" s="49"/>
      <c r="D37" s="49"/>
      <c r="F37" s="6">
        <f>B37-B36</f>
        <v>0</v>
      </c>
      <c r="G37" s="62" t="str">
        <f t="shared" si="3"/>
        <v>OK</v>
      </c>
      <c r="I37" s="56"/>
      <c r="J37" s="42">
        <f t="shared" si="0"/>
      </c>
      <c r="K37" s="59"/>
      <c r="L37" s="42">
        <f t="shared" si="1"/>
      </c>
    </row>
    <row r="38" spans="2:12" ht="12.75" thickBot="1">
      <c r="B38" s="32"/>
      <c r="C38" s="49"/>
      <c r="D38" s="49"/>
      <c r="F38" s="6">
        <f>B38-B37</f>
        <v>0</v>
      </c>
      <c r="G38" s="62" t="str">
        <f t="shared" si="3"/>
        <v>OK</v>
      </c>
      <c r="I38" s="56"/>
      <c r="J38" s="42">
        <f t="shared" si="0"/>
      </c>
      <c r="K38" s="59"/>
      <c r="L38" s="42">
        <f t="shared" si="1"/>
      </c>
    </row>
    <row r="39" spans="2:12" ht="12.75" thickBot="1">
      <c r="B39" s="32"/>
      <c r="C39" s="49"/>
      <c r="D39" s="49"/>
      <c r="F39" s="6">
        <f>B39-B38</f>
        <v>0</v>
      </c>
      <c r="G39" s="62" t="str">
        <f t="shared" si="3"/>
        <v>OK</v>
      </c>
      <c r="I39" s="56"/>
      <c r="J39" s="42">
        <f t="shared" si="0"/>
      </c>
      <c r="K39" s="59"/>
      <c r="L39" s="42">
        <f t="shared" si="1"/>
      </c>
    </row>
    <row r="40" spans="2:12" ht="12.75" thickBot="1">
      <c r="B40" s="24"/>
      <c r="C40" s="49"/>
      <c r="D40" s="49"/>
      <c r="F40" s="6">
        <f t="shared" si="2"/>
        <v>0</v>
      </c>
      <c r="G40" s="62" t="str">
        <f t="shared" si="3"/>
        <v>OK</v>
      </c>
      <c r="I40" s="56"/>
      <c r="J40" s="42">
        <f t="shared" si="0"/>
      </c>
      <c r="K40" s="59"/>
      <c r="L40" s="42">
        <f t="shared" si="1"/>
      </c>
    </row>
    <row r="41" spans="2:12" ht="12.75" thickBot="1">
      <c r="B41" s="24"/>
      <c r="C41" s="49"/>
      <c r="D41" s="49"/>
      <c r="F41" s="6">
        <f t="shared" si="2"/>
        <v>0</v>
      </c>
      <c r="G41" s="62" t="str">
        <f t="shared" si="3"/>
        <v>OK</v>
      </c>
      <c r="I41" s="56"/>
      <c r="J41" s="42">
        <f t="shared" si="0"/>
      </c>
      <c r="K41" s="59"/>
      <c r="L41" s="42">
        <f t="shared" si="1"/>
      </c>
    </row>
    <row r="42" spans="2:12" ht="12.75" thickBot="1">
      <c r="B42" s="24"/>
      <c r="C42" s="49"/>
      <c r="D42" s="49"/>
      <c r="F42" s="6">
        <f t="shared" si="2"/>
        <v>0</v>
      </c>
      <c r="G42" s="62" t="str">
        <f t="shared" si="3"/>
        <v>OK</v>
      </c>
      <c r="I42" s="56"/>
      <c r="J42" s="42">
        <f t="shared" si="0"/>
      </c>
      <c r="K42" s="59"/>
      <c r="L42" s="42">
        <f t="shared" si="1"/>
      </c>
    </row>
    <row r="43" spans="2:12" ht="12.75" thickBot="1">
      <c r="B43" s="24"/>
      <c r="C43" s="49"/>
      <c r="D43" s="49"/>
      <c r="F43" s="6">
        <f t="shared" si="2"/>
        <v>0</v>
      </c>
      <c r="G43" s="62" t="str">
        <f t="shared" si="3"/>
        <v>OK</v>
      </c>
      <c r="I43" s="56"/>
      <c r="J43" s="42">
        <f t="shared" si="0"/>
      </c>
      <c r="K43" s="59"/>
      <c r="L43" s="42">
        <f t="shared" si="1"/>
      </c>
    </row>
    <row r="44" spans="2:12" ht="12.75" thickBot="1">
      <c r="B44" s="24"/>
      <c r="C44" s="49"/>
      <c r="D44" s="49"/>
      <c r="F44" s="6">
        <f t="shared" si="2"/>
        <v>0</v>
      </c>
      <c r="G44" s="62" t="str">
        <f t="shared" si="3"/>
        <v>OK</v>
      </c>
      <c r="I44" s="56"/>
      <c r="J44" s="42">
        <f t="shared" si="0"/>
      </c>
      <c r="K44" s="59"/>
      <c r="L44" s="42">
        <f t="shared" si="1"/>
      </c>
    </row>
    <row r="45" spans="2:12" ht="12.75" thickBot="1">
      <c r="B45" s="24"/>
      <c r="C45" s="49"/>
      <c r="D45" s="49"/>
      <c r="F45" s="6">
        <f t="shared" si="2"/>
        <v>0</v>
      </c>
      <c r="G45" s="62" t="str">
        <f t="shared" si="3"/>
        <v>OK</v>
      </c>
      <c r="I45" s="56"/>
      <c r="J45" s="42">
        <f t="shared" si="0"/>
      </c>
      <c r="K45" s="59"/>
      <c r="L45" s="42">
        <f t="shared" si="1"/>
      </c>
    </row>
    <row r="46" spans="2:12" ht="12.75" thickBot="1">
      <c r="B46" s="24"/>
      <c r="C46" s="49"/>
      <c r="D46" s="49"/>
      <c r="F46" s="6">
        <f t="shared" si="2"/>
        <v>0</v>
      </c>
      <c r="G46" s="62" t="str">
        <f t="shared" si="3"/>
        <v>OK</v>
      </c>
      <c r="I46" s="56"/>
      <c r="J46" s="42">
        <f t="shared" si="0"/>
      </c>
      <c r="K46" s="59"/>
      <c r="L46" s="42">
        <f t="shared" si="1"/>
      </c>
    </row>
    <row r="47" spans="2:12" ht="12.75" thickBot="1">
      <c r="B47" s="24"/>
      <c r="C47" s="49"/>
      <c r="D47" s="49"/>
      <c r="F47" s="6">
        <f t="shared" si="2"/>
        <v>0</v>
      </c>
      <c r="G47" s="62" t="str">
        <f t="shared" si="3"/>
        <v>OK</v>
      </c>
      <c r="I47" s="56"/>
      <c r="J47" s="42">
        <f t="shared" si="0"/>
      </c>
      <c r="K47" s="59"/>
      <c r="L47" s="42">
        <f t="shared" si="1"/>
      </c>
    </row>
    <row r="48" spans="2:12" ht="12.75" thickBot="1">
      <c r="B48" s="24"/>
      <c r="C48" s="49"/>
      <c r="D48" s="49"/>
      <c r="F48" s="6">
        <f t="shared" si="2"/>
        <v>0</v>
      </c>
      <c r="G48" s="62" t="str">
        <f t="shared" si="3"/>
        <v>OK</v>
      </c>
      <c r="I48" s="56"/>
      <c r="J48" s="42">
        <f t="shared" si="0"/>
      </c>
      <c r="K48" s="59"/>
      <c r="L48" s="42">
        <f t="shared" si="1"/>
      </c>
    </row>
    <row r="49" spans="2:12" ht="12.75" thickBot="1">
      <c r="B49" s="24"/>
      <c r="C49" s="49"/>
      <c r="D49" s="49"/>
      <c r="F49" s="6">
        <f t="shared" si="2"/>
        <v>0</v>
      </c>
      <c r="G49" s="62" t="str">
        <f t="shared" si="3"/>
        <v>OK</v>
      </c>
      <c r="I49" s="56"/>
      <c r="J49" s="42">
        <f t="shared" si="0"/>
      </c>
      <c r="K49" s="59"/>
      <c r="L49" s="42">
        <f t="shared" si="1"/>
      </c>
    </row>
    <row r="50" spans="2:12" ht="12.75" thickBot="1">
      <c r="B50" s="24"/>
      <c r="C50" s="49"/>
      <c r="D50" s="49"/>
      <c r="F50" s="6">
        <f t="shared" si="2"/>
        <v>0</v>
      </c>
      <c r="G50" s="62" t="str">
        <f t="shared" si="3"/>
        <v>OK</v>
      </c>
      <c r="I50" s="56"/>
      <c r="J50" s="42">
        <f t="shared" si="0"/>
      </c>
      <c r="K50" s="59"/>
      <c r="L50" s="42">
        <f t="shared" si="1"/>
      </c>
    </row>
    <row r="51" spans="2:12" ht="12.75" thickBot="1">
      <c r="B51" s="24"/>
      <c r="C51" s="49"/>
      <c r="D51" s="49"/>
      <c r="F51" s="6">
        <f t="shared" si="2"/>
        <v>0</v>
      </c>
      <c r="G51" s="62" t="str">
        <f t="shared" si="3"/>
        <v>OK</v>
      </c>
      <c r="I51" s="56"/>
      <c r="J51" s="42">
        <f t="shared" si="0"/>
      </c>
      <c r="K51" s="59"/>
      <c r="L51" s="42">
        <f t="shared" si="1"/>
      </c>
    </row>
    <row r="52" spans="2:12" ht="12.75" thickBot="1">
      <c r="B52" s="24"/>
      <c r="C52" s="49"/>
      <c r="D52" s="49"/>
      <c r="F52" s="6">
        <f t="shared" si="2"/>
        <v>0</v>
      </c>
      <c r="G52" s="62" t="str">
        <f t="shared" si="3"/>
        <v>OK</v>
      </c>
      <c r="I52" s="56"/>
      <c r="J52" s="42">
        <f t="shared" si="0"/>
      </c>
      <c r="K52" s="59"/>
      <c r="L52" s="42">
        <f t="shared" si="1"/>
      </c>
    </row>
    <row r="53" spans="2:12" ht="12.75" thickBot="1">
      <c r="B53" s="24"/>
      <c r="C53" s="49"/>
      <c r="D53" s="49"/>
      <c r="F53" s="6">
        <f t="shared" si="2"/>
        <v>0</v>
      </c>
      <c r="G53" s="62" t="str">
        <f t="shared" si="3"/>
        <v>OK</v>
      </c>
      <c r="I53" s="56"/>
      <c r="J53" s="42">
        <f t="shared" si="0"/>
      </c>
      <c r="K53" s="59"/>
      <c r="L53" s="42">
        <f t="shared" si="1"/>
      </c>
    </row>
    <row r="54" spans="2:12" ht="12.75" thickBot="1">
      <c r="B54" s="24"/>
      <c r="C54" s="49"/>
      <c r="D54" s="49"/>
      <c r="F54" s="6">
        <f t="shared" si="2"/>
        <v>0</v>
      </c>
      <c r="G54" s="62" t="str">
        <f t="shared" si="3"/>
        <v>OK</v>
      </c>
      <c r="I54" s="56"/>
      <c r="J54" s="42">
        <f t="shared" si="0"/>
      </c>
      <c r="K54" s="59"/>
      <c r="L54" s="42">
        <f t="shared" si="1"/>
      </c>
    </row>
    <row r="55" spans="1:12" ht="12.75" thickBot="1">
      <c r="A55" s="18" t="s">
        <v>30</v>
      </c>
      <c r="B55" s="47"/>
      <c r="C55" s="48"/>
      <c r="D55" s="48"/>
      <c r="F55" s="19"/>
      <c r="G55" s="56"/>
      <c r="I55" s="56"/>
      <c r="J55" s="42">
        <f t="shared" si="0"/>
      </c>
      <c r="K55" s="59"/>
      <c r="L55" s="42">
        <f t="shared" si="1"/>
      </c>
    </row>
    <row r="56" spans="2:12" ht="12.75" thickBot="1">
      <c r="B56" s="46"/>
      <c r="C56" s="48"/>
      <c r="D56" s="48"/>
      <c r="F56" s="6">
        <f>B56-B55</f>
        <v>0</v>
      </c>
      <c r="G56" s="39" t="str">
        <f>IF(F56&lt;31,"OK","NOT OK")</f>
        <v>OK</v>
      </c>
      <c r="I56" s="56"/>
      <c r="J56" s="42">
        <f t="shared" si="0"/>
      </c>
      <c r="K56" s="59"/>
      <c r="L56" s="42">
        <f t="shared" si="1"/>
      </c>
    </row>
    <row r="57" spans="2:12" ht="12.75" thickBot="1">
      <c r="B57" s="32"/>
      <c r="C57" s="49"/>
      <c r="D57" s="49"/>
      <c r="F57" s="6">
        <f aca="true" t="shared" si="4" ref="F57:F79">B57-B56</f>
        <v>0</v>
      </c>
      <c r="G57" s="62" t="str">
        <f aca="true" t="shared" si="5" ref="G57:G80">IF(F57&lt;31,"OK","NOT OK")</f>
        <v>OK</v>
      </c>
      <c r="I57" s="56"/>
      <c r="J57" s="42">
        <f t="shared" si="0"/>
      </c>
      <c r="K57" s="59"/>
      <c r="L57" s="42">
        <f t="shared" si="1"/>
      </c>
    </row>
    <row r="58" spans="2:12" ht="12.75" thickBot="1">
      <c r="B58" s="32"/>
      <c r="C58" s="49"/>
      <c r="D58" s="49"/>
      <c r="F58" s="6">
        <f t="shared" si="4"/>
        <v>0</v>
      </c>
      <c r="G58" s="62" t="str">
        <f t="shared" si="5"/>
        <v>OK</v>
      </c>
      <c r="I58" s="56"/>
      <c r="J58" s="42">
        <f t="shared" si="0"/>
      </c>
      <c r="K58" s="59"/>
      <c r="L58" s="42">
        <f t="shared" si="1"/>
      </c>
    </row>
    <row r="59" spans="2:12" ht="12.75" thickBot="1">
      <c r="B59" s="32"/>
      <c r="C59" s="49"/>
      <c r="D59" s="49"/>
      <c r="F59" s="6">
        <f t="shared" si="4"/>
        <v>0</v>
      </c>
      <c r="G59" s="62" t="str">
        <f t="shared" si="5"/>
        <v>OK</v>
      </c>
      <c r="I59" s="56"/>
      <c r="J59" s="42">
        <f t="shared" si="0"/>
      </c>
      <c r="K59" s="59"/>
      <c r="L59" s="42">
        <f t="shared" si="1"/>
      </c>
    </row>
    <row r="60" spans="2:12" ht="12.75" thickBot="1">
      <c r="B60" s="32"/>
      <c r="C60" s="49"/>
      <c r="D60" s="49"/>
      <c r="F60" s="6">
        <f t="shared" si="4"/>
        <v>0</v>
      </c>
      <c r="G60" s="62" t="str">
        <f t="shared" si="5"/>
        <v>OK</v>
      </c>
      <c r="I60" s="56"/>
      <c r="J60" s="42">
        <f t="shared" si="0"/>
      </c>
      <c r="K60" s="59"/>
      <c r="L60" s="42">
        <f t="shared" si="1"/>
      </c>
    </row>
    <row r="61" spans="2:12" ht="12.75" thickBot="1">
      <c r="B61" s="24"/>
      <c r="C61" s="49"/>
      <c r="D61" s="49"/>
      <c r="F61" s="6">
        <f t="shared" si="4"/>
        <v>0</v>
      </c>
      <c r="G61" s="62" t="str">
        <f t="shared" si="5"/>
        <v>OK</v>
      </c>
      <c r="I61" s="56"/>
      <c r="J61" s="42">
        <f t="shared" si="0"/>
      </c>
      <c r="K61" s="59"/>
      <c r="L61" s="42">
        <f t="shared" si="1"/>
      </c>
    </row>
    <row r="62" spans="2:12" ht="12.75" thickBot="1">
      <c r="B62" s="24"/>
      <c r="C62" s="49"/>
      <c r="D62" s="49"/>
      <c r="F62" s="6">
        <f t="shared" si="4"/>
        <v>0</v>
      </c>
      <c r="G62" s="62" t="str">
        <f t="shared" si="5"/>
        <v>OK</v>
      </c>
      <c r="I62" s="56"/>
      <c r="J62" s="42">
        <f t="shared" si="0"/>
      </c>
      <c r="K62" s="59"/>
      <c r="L62" s="42">
        <f t="shared" si="1"/>
      </c>
    </row>
    <row r="63" spans="2:12" ht="12.75" thickBot="1">
      <c r="B63" s="24"/>
      <c r="C63" s="49"/>
      <c r="D63" s="49"/>
      <c r="F63" s="6">
        <f t="shared" si="4"/>
        <v>0</v>
      </c>
      <c r="G63" s="62" t="str">
        <f t="shared" si="5"/>
        <v>OK</v>
      </c>
      <c r="I63" s="56"/>
      <c r="J63" s="42">
        <f t="shared" si="0"/>
      </c>
      <c r="K63" s="59"/>
      <c r="L63" s="42">
        <f t="shared" si="1"/>
      </c>
    </row>
    <row r="64" spans="2:12" ht="12.75" thickBot="1">
      <c r="B64" s="24"/>
      <c r="C64" s="49"/>
      <c r="D64" s="49"/>
      <c r="F64" s="6">
        <f t="shared" si="4"/>
        <v>0</v>
      </c>
      <c r="G64" s="62" t="str">
        <f t="shared" si="5"/>
        <v>OK</v>
      </c>
      <c r="I64" s="56"/>
      <c r="J64" s="42">
        <f t="shared" si="0"/>
      </c>
      <c r="K64" s="59"/>
      <c r="L64" s="42">
        <f t="shared" si="1"/>
      </c>
    </row>
    <row r="65" spans="2:12" ht="12.75" thickBot="1">
      <c r="B65" s="24"/>
      <c r="C65" s="49"/>
      <c r="D65" s="49"/>
      <c r="F65" s="6">
        <f t="shared" si="4"/>
        <v>0</v>
      </c>
      <c r="G65" s="62" t="str">
        <f t="shared" si="5"/>
        <v>OK</v>
      </c>
      <c r="I65" s="56"/>
      <c r="J65" s="42">
        <f t="shared" si="0"/>
      </c>
      <c r="K65" s="59"/>
      <c r="L65" s="42">
        <f t="shared" si="1"/>
      </c>
    </row>
    <row r="66" spans="2:12" ht="12.75" thickBot="1">
      <c r="B66" s="24"/>
      <c r="C66" s="49"/>
      <c r="D66" s="49"/>
      <c r="F66" s="6">
        <f t="shared" si="4"/>
        <v>0</v>
      </c>
      <c r="G66" s="62" t="str">
        <f t="shared" si="5"/>
        <v>OK</v>
      </c>
      <c r="I66" s="56"/>
      <c r="J66" s="42">
        <f t="shared" si="0"/>
      </c>
      <c r="K66" s="59"/>
      <c r="L66" s="42">
        <f t="shared" si="1"/>
      </c>
    </row>
    <row r="67" spans="2:12" ht="12.75" thickBot="1">
      <c r="B67" s="24"/>
      <c r="C67" s="49"/>
      <c r="D67" s="49"/>
      <c r="F67" s="6">
        <f>B67-B66</f>
        <v>0</v>
      </c>
      <c r="G67" s="62" t="str">
        <f t="shared" si="5"/>
        <v>OK</v>
      </c>
      <c r="I67" s="56"/>
      <c r="J67" s="42">
        <f>IF(C67="","",LOG10(C67))</f>
      </c>
      <c r="K67" s="59"/>
      <c r="L67" s="42">
        <f>IF(D67="","",LOG10(D67))</f>
      </c>
    </row>
    <row r="68" spans="2:12" ht="12.75" thickBot="1">
      <c r="B68" s="24"/>
      <c r="C68" s="49"/>
      <c r="D68" s="49"/>
      <c r="F68" s="6">
        <f>B68-B67</f>
        <v>0</v>
      </c>
      <c r="G68" s="62" t="str">
        <f t="shared" si="5"/>
        <v>OK</v>
      </c>
      <c r="I68" s="56"/>
      <c r="J68" s="42">
        <f t="shared" si="0"/>
      </c>
      <c r="K68" s="59"/>
      <c r="L68" s="42">
        <f t="shared" si="1"/>
      </c>
    </row>
    <row r="69" spans="2:12" ht="12.75" thickBot="1">
      <c r="B69" s="24"/>
      <c r="C69" s="49"/>
      <c r="D69" s="49"/>
      <c r="F69" s="6">
        <f t="shared" si="4"/>
        <v>0</v>
      </c>
      <c r="G69" s="62" t="str">
        <f t="shared" si="5"/>
        <v>OK</v>
      </c>
      <c r="I69" s="56"/>
      <c r="J69" s="42">
        <f t="shared" si="0"/>
      </c>
      <c r="K69" s="59"/>
      <c r="L69" s="42">
        <f t="shared" si="1"/>
      </c>
    </row>
    <row r="70" spans="2:12" ht="12.75" thickBot="1">
      <c r="B70" s="24"/>
      <c r="C70" s="49"/>
      <c r="D70" s="49"/>
      <c r="F70" s="6">
        <f t="shared" si="4"/>
        <v>0</v>
      </c>
      <c r="G70" s="62" t="str">
        <f t="shared" si="5"/>
        <v>OK</v>
      </c>
      <c r="I70" s="56"/>
      <c r="J70" s="42">
        <f t="shared" si="0"/>
      </c>
      <c r="K70" s="59"/>
      <c r="L70" s="42">
        <f t="shared" si="1"/>
      </c>
    </row>
    <row r="71" spans="2:12" ht="12.75" thickBot="1">
      <c r="B71" s="24"/>
      <c r="C71" s="49"/>
      <c r="D71" s="49"/>
      <c r="F71" s="6">
        <f t="shared" si="4"/>
        <v>0</v>
      </c>
      <c r="G71" s="62" t="str">
        <f t="shared" si="5"/>
        <v>OK</v>
      </c>
      <c r="I71" s="56"/>
      <c r="J71" s="42">
        <f t="shared" si="0"/>
      </c>
      <c r="K71" s="59"/>
      <c r="L71" s="42">
        <f t="shared" si="1"/>
      </c>
    </row>
    <row r="72" spans="2:12" ht="12.75" thickBot="1">
      <c r="B72" s="24"/>
      <c r="C72" s="49"/>
      <c r="D72" s="49"/>
      <c r="F72" s="6">
        <f t="shared" si="4"/>
        <v>0</v>
      </c>
      <c r="G72" s="62" t="str">
        <f t="shared" si="5"/>
        <v>OK</v>
      </c>
      <c r="I72" s="56"/>
      <c r="J72" s="42">
        <f t="shared" si="0"/>
      </c>
      <c r="K72" s="59"/>
      <c r="L72" s="42">
        <f t="shared" si="1"/>
      </c>
    </row>
    <row r="73" spans="2:12" ht="12.75" thickBot="1">
      <c r="B73" s="24"/>
      <c r="C73" s="49"/>
      <c r="D73" s="49"/>
      <c r="F73" s="6">
        <f t="shared" si="4"/>
        <v>0</v>
      </c>
      <c r="G73" s="62" t="str">
        <f t="shared" si="5"/>
        <v>OK</v>
      </c>
      <c r="I73" s="56"/>
      <c r="J73" s="42">
        <f t="shared" si="0"/>
      </c>
      <c r="K73" s="59"/>
      <c r="L73" s="42">
        <f t="shared" si="1"/>
      </c>
    </row>
    <row r="74" spans="2:12" ht="12.75" thickBot="1">
      <c r="B74" s="24"/>
      <c r="C74" s="49"/>
      <c r="D74" s="49"/>
      <c r="F74" s="6">
        <f t="shared" si="4"/>
        <v>0</v>
      </c>
      <c r="G74" s="62" t="str">
        <f t="shared" si="5"/>
        <v>OK</v>
      </c>
      <c r="I74" s="56"/>
      <c r="J74" s="42">
        <f t="shared" si="0"/>
      </c>
      <c r="K74" s="59"/>
      <c r="L74" s="42">
        <f t="shared" si="1"/>
      </c>
    </row>
    <row r="75" spans="2:12" ht="12.75" thickBot="1">
      <c r="B75" s="24"/>
      <c r="C75" s="49"/>
      <c r="D75" s="49"/>
      <c r="F75" s="6">
        <f t="shared" si="4"/>
        <v>0</v>
      </c>
      <c r="G75" s="62" t="str">
        <f t="shared" si="5"/>
        <v>OK</v>
      </c>
      <c r="I75" s="56"/>
      <c r="J75" s="42">
        <f t="shared" si="0"/>
      </c>
      <c r="K75" s="59"/>
      <c r="L75" s="42">
        <f t="shared" si="1"/>
      </c>
    </row>
    <row r="76" spans="2:12" ht="12.75" thickBot="1">
      <c r="B76" s="24"/>
      <c r="C76" s="49"/>
      <c r="D76" s="49"/>
      <c r="F76" s="6">
        <f t="shared" si="4"/>
        <v>0</v>
      </c>
      <c r="G76" s="62" t="str">
        <f t="shared" si="5"/>
        <v>OK</v>
      </c>
      <c r="I76" s="56"/>
      <c r="J76" s="42">
        <f t="shared" si="0"/>
      </c>
      <c r="K76" s="59"/>
      <c r="L76" s="42">
        <f t="shared" si="1"/>
      </c>
    </row>
    <row r="77" spans="2:12" ht="12.75" thickBot="1">
      <c r="B77" s="24"/>
      <c r="C77" s="49"/>
      <c r="D77" s="49"/>
      <c r="F77" s="6">
        <f t="shared" si="4"/>
        <v>0</v>
      </c>
      <c r="G77" s="62" t="str">
        <f t="shared" si="5"/>
        <v>OK</v>
      </c>
      <c r="I77" s="56"/>
      <c r="J77" s="42">
        <f t="shared" si="0"/>
      </c>
      <c r="K77" s="59"/>
      <c r="L77" s="42">
        <f t="shared" si="1"/>
      </c>
    </row>
    <row r="78" spans="2:12" ht="12.75" thickBot="1">
      <c r="B78" s="24"/>
      <c r="C78" s="49"/>
      <c r="D78" s="49"/>
      <c r="F78" s="6">
        <f t="shared" si="4"/>
        <v>0</v>
      </c>
      <c r="G78" s="62" t="str">
        <f t="shared" si="5"/>
        <v>OK</v>
      </c>
      <c r="I78" s="56"/>
      <c r="J78" s="42">
        <f t="shared" si="0"/>
      </c>
      <c r="K78" s="59"/>
      <c r="L78" s="42">
        <f t="shared" si="1"/>
      </c>
    </row>
    <row r="79" spans="2:12" ht="12.75" thickBot="1">
      <c r="B79" s="24"/>
      <c r="C79" s="49"/>
      <c r="D79" s="49"/>
      <c r="F79" s="6">
        <f t="shared" si="4"/>
        <v>0</v>
      </c>
      <c r="G79" s="62" t="str">
        <f t="shared" si="5"/>
        <v>OK</v>
      </c>
      <c r="I79" s="56"/>
      <c r="J79" s="42">
        <f t="shared" si="0"/>
      </c>
      <c r="K79" s="59"/>
      <c r="L79" s="42">
        <f t="shared" si="1"/>
      </c>
    </row>
    <row r="80" spans="2:12" ht="12.75" thickBot="1">
      <c r="B80" s="24"/>
      <c r="C80" s="49"/>
      <c r="D80" s="49"/>
      <c r="F80" s="6">
        <f>B80-B79</f>
        <v>0</v>
      </c>
      <c r="G80" s="62" t="str">
        <f t="shared" si="5"/>
        <v>OK</v>
      </c>
      <c r="I80" s="56"/>
      <c r="J80" s="42">
        <f aca="true" t="shared" si="6" ref="J80:J92">IF(C80="","",LOG10(C80))</f>
      </c>
      <c r="K80" s="59"/>
      <c r="L80" s="42">
        <f aca="true" t="shared" si="7" ref="L80:L92">IF(D80="","",LOG10(D80))</f>
      </c>
    </row>
    <row r="81" spans="1:12" ht="12.75" thickBot="1">
      <c r="A81" s="18" t="s">
        <v>31</v>
      </c>
      <c r="B81" s="24"/>
      <c r="C81" s="49"/>
      <c r="D81" s="49"/>
      <c r="F81" s="19"/>
      <c r="G81" s="20"/>
      <c r="I81" s="56"/>
      <c r="J81" s="42">
        <f t="shared" si="6"/>
      </c>
      <c r="K81" s="59"/>
      <c r="L81" s="42">
        <f t="shared" si="7"/>
      </c>
    </row>
    <row r="82" spans="2:12" ht="12.75" thickBot="1">
      <c r="B82" s="24"/>
      <c r="C82" s="49"/>
      <c r="D82" s="49"/>
      <c r="F82" s="6">
        <f aca="true" t="shared" si="8" ref="F82:F93">B82-B81</f>
        <v>0</v>
      </c>
      <c r="G82" s="62" t="str">
        <f>IF(F82&lt;31,"OK","NOT OK")</f>
        <v>OK</v>
      </c>
      <c r="I82" s="56"/>
      <c r="J82" s="42">
        <f t="shared" si="6"/>
      </c>
      <c r="K82" s="59"/>
      <c r="L82" s="42">
        <f t="shared" si="7"/>
      </c>
    </row>
    <row r="83" spans="2:12" ht="12.75" thickBot="1">
      <c r="B83" s="24"/>
      <c r="C83" s="49"/>
      <c r="D83" s="49"/>
      <c r="F83" s="6">
        <f t="shared" si="8"/>
        <v>0</v>
      </c>
      <c r="G83" s="62" t="str">
        <f aca="true" t="shared" si="9" ref="G83:G105">IF(F83&lt;31,"OK","NOT OK")</f>
        <v>OK</v>
      </c>
      <c r="I83" s="56"/>
      <c r="J83" s="42">
        <f t="shared" si="6"/>
      </c>
      <c r="K83" s="59"/>
      <c r="L83" s="42">
        <f t="shared" si="7"/>
      </c>
    </row>
    <row r="84" spans="2:12" ht="12.75" thickBot="1">
      <c r="B84" s="24"/>
      <c r="C84" s="49"/>
      <c r="D84" s="49"/>
      <c r="F84" s="6">
        <f t="shared" si="8"/>
        <v>0</v>
      </c>
      <c r="G84" s="62" t="str">
        <f t="shared" si="9"/>
        <v>OK</v>
      </c>
      <c r="I84" s="56"/>
      <c r="J84" s="42">
        <f t="shared" si="6"/>
      </c>
      <c r="K84" s="59"/>
      <c r="L84" s="42">
        <f t="shared" si="7"/>
      </c>
    </row>
    <row r="85" spans="2:12" ht="12.75" thickBot="1">
      <c r="B85" s="24"/>
      <c r="C85" s="49"/>
      <c r="D85" s="49"/>
      <c r="F85" s="6">
        <f t="shared" si="8"/>
        <v>0</v>
      </c>
      <c r="G85" s="62" t="str">
        <f t="shared" si="9"/>
        <v>OK</v>
      </c>
      <c r="I85" s="56"/>
      <c r="J85" s="42">
        <f t="shared" si="6"/>
      </c>
      <c r="K85" s="59"/>
      <c r="L85" s="42">
        <f t="shared" si="7"/>
      </c>
    </row>
    <row r="86" spans="2:12" ht="12.75" thickBot="1">
      <c r="B86" s="24"/>
      <c r="C86" s="49"/>
      <c r="D86" s="49"/>
      <c r="F86" s="6">
        <f t="shared" si="8"/>
        <v>0</v>
      </c>
      <c r="G86" s="62" t="str">
        <f t="shared" si="9"/>
        <v>OK</v>
      </c>
      <c r="I86" s="56"/>
      <c r="J86" s="42">
        <f t="shared" si="6"/>
      </c>
      <c r="K86" s="59"/>
      <c r="L86" s="42">
        <f t="shared" si="7"/>
      </c>
    </row>
    <row r="87" spans="2:12" ht="12.75" thickBot="1">
      <c r="B87" s="24"/>
      <c r="C87" s="49"/>
      <c r="D87" s="49"/>
      <c r="F87" s="6">
        <f t="shared" si="8"/>
        <v>0</v>
      </c>
      <c r="G87" s="62" t="str">
        <f t="shared" si="9"/>
        <v>OK</v>
      </c>
      <c r="I87" s="56"/>
      <c r="J87" s="42">
        <f t="shared" si="6"/>
      </c>
      <c r="K87" s="59"/>
      <c r="L87" s="42">
        <f t="shared" si="7"/>
      </c>
    </row>
    <row r="88" spans="2:12" ht="12.75" thickBot="1">
      <c r="B88" s="24"/>
      <c r="C88" s="49"/>
      <c r="D88" s="49"/>
      <c r="F88" s="6">
        <f t="shared" si="8"/>
        <v>0</v>
      </c>
      <c r="G88" s="62" t="str">
        <f t="shared" si="9"/>
        <v>OK</v>
      </c>
      <c r="I88" s="56"/>
      <c r="J88" s="42">
        <f t="shared" si="6"/>
      </c>
      <c r="K88" s="59"/>
      <c r="L88" s="42">
        <f t="shared" si="7"/>
      </c>
    </row>
    <row r="89" spans="2:12" ht="12.75" thickBot="1">
      <c r="B89" s="24"/>
      <c r="C89" s="49"/>
      <c r="D89" s="49"/>
      <c r="F89" s="6">
        <f t="shared" si="8"/>
        <v>0</v>
      </c>
      <c r="G89" s="62" t="str">
        <f t="shared" si="9"/>
        <v>OK</v>
      </c>
      <c r="I89" s="56"/>
      <c r="J89" s="42">
        <f t="shared" si="6"/>
      </c>
      <c r="K89" s="59"/>
      <c r="L89" s="42">
        <f t="shared" si="7"/>
      </c>
    </row>
    <row r="90" spans="2:12" ht="12.75" thickBot="1">
      <c r="B90" s="24"/>
      <c r="C90" s="49"/>
      <c r="D90" s="49"/>
      <c r="F90" s="6">
        <f t="shared" si="8"/>
        <v>0</v>
      </c>
      <c r="G90" s="62" t="str">
        <f t="shared" si="9"/>
        <v>OK</v>
      </c>
      <c r="I90" s="56"/>
      <c r="J90" s="42">
        <f t="shared" si="6"/>
      </c>
      <c r="K90" s="59"/>
      <c r="L90" s="42">
        <f t="shared" si="7"/>
      </c>
    </row>
    <row r="91" spans="2:12" ht="12.75" thickBot="1">
      <c r="B91" s="24"/>
      <c r="C91" s="49"/>
      <c r="D91" s="49"/>
      <c r="F91" s="6">
        <f t="shared" si="8"/>
        <v>0</v>
      </c>
      <c r="G91" s="62" t="str">
        <f t="shared" si="9"/>
        <v>OK</v>
      </c>
      <c r="I91" s="56"/>
      <c r="J91" s="42">
        <f t="shared" si="6"/>
      </c>
      <c r="K91" s="59"/>
      <c r="L91" s="42">
        <f t="shared" si="7"/>
      </c>
    </row>
    <row r="92" spans="2:12" ht="12.75" thickBot="1">
      <c r="B92" s="47"/>
      <c r="C92" s="49"/>
      <c r="D92" s="49"/>
      <c r="F92" s="6">
        <f t="shared" si="8"/>
        <v>0</v>
      </c>
      <c r="G92" s="62" t="str">
        <f t="shared" si="9"/>
        <v>OK</v>
      </c>
      <c r="I92" s="56"/>
      <c r="J92" s="42">
        <f t="shared" si="6"/>
      </c>
      <c r="K92" s="59"/>
      <c r="L92" s="42">
        <f t="shared" si="7"/>
      </c>
    </row>
    <row r="93" spans="2:12" ht="12.75" thickBot="1">
      <c r="B93" s="46"/>
      <c r="C93" s="50"/>
      <c r="D93" s="50"/>
      <c r="F93" s="6">
        <f t="shared" si="8"/>
        <v>0</v>
      </c>
      <c r="G93" s="62" t="str">
        <f t="shared" si="9"/>
        <v>OK</v>
      </c>
      <c r="I93" s="56"/>
      <c r="J93" s="42">
        <f t="shared" si="0"/>
      </c>
      <c r="K93" s="59"/>
      <c r="L93" s="42">
        <f t="shared" si="1"/>
      </c>
    </row>
    <row r="94" spans="2:12" ht="12.75" thickBot="1">
      <c r="B94" s="32"/>
      <c r="C94" s="50"/>
      <c r="D94" s="50"/>
      <c r="F94" s="6">
        <f aca="true" t="shared" si="10" ref="F94:F105">B94-B93</f>
        <v>0</v>
      </c>
      <c r="G94" s="62" t="str">
        <f t="shared" si="9"/>
        <v>OK</v>
      </c>
      <c r="I94" s="56"/>
      <c r="J94" s="42">
        <f t="shared" si="0"/>
      </c>
      <c r="K94" s="59"/>
      <c r="L94" s="42">
        <f t="shared" si="1"/>
      </c>
    </row>
    <row r="95" spans="2:12" ht="12.75" thickBot="1">
      <c r="B95" s="32"/>
      <c r="C95" s="50"/>
      <c r="D95" s="50"/>
      <c r="F95" s="6">
        <f t="shared" si="10"/>
        <v>0</v>
      </c>
      <c r="G95" s="62" t="str">
        <f t="shared" si="9"/>
        <v>OK</v>
      </c>
      <c r="I95" s="56"/>
      <c r="J95" s="42">
        <f t="shared" si="0"/>
      </c>
      <c r="K95" s="59"/>
      <c r="L95" s="42">
        <f t="shared" si="1"/>
      </c>
    </row>
    <row r="96" spans="2:12" ht="12.75" thickBot="1">
      <c r="B96" s="32"/>
      <c r="C96" s="50"/>
      <c r="D96" s="50"/>
      <c r="F96" s="6">
        <f t="shared" si="10"/>
        <v>0</v>
      </c>
      <c r="G96" s="62" t="str">
        <f t="shared" si="9"/>
        <v>OK</v>
      </c>
      <c r="I96" s="56"/>
      <c r="J96" s="42">
        <f t="shared" si="0"/>
      </c>
      <c r="K96" s="59"/>
      <c r="L96" s="42">
        <f t="shared" si="1"/>
      </c>
    </row>
    <row r="97" spans="2:12" ht="12.75" thickBot="1">
      <c r="B97" s="22"/>
      <c r="C97" s="50"/>
      <c r="D97" s="50"/>
      <c r="F97" s="6">
        <f t="shared" si="10"/>
        <v>0</v>
      </c>
      <c r="G97" s="62" t="str">
        <f t="shared" si="9"/>
        <v>OK</v>
      </c>
      <c r="I97" s="56"/>
      <c r="J97" s="42">
        <f t="shared" si="0"/>
      </c>
      <c r="K97" s="59"/>
      <c r="L97" s="42">
        <f t="shared" si="1"/>
      </c>
    </row>
    <row r="98" spans="2:12" ht="12.75" thickBot="1">
      <c r="B98" s="22"/>
      <c r="C98" s="50"/>
      <c r="D98" s="50"/>
      <c r="F98" s="6">
        <f t="shared" si="10"/>
        <v>0</v>
      </c>
      <c r="G98" s="62" t="str">
        <f t="shared" si="9"/>
        <v>OK</v>
      </c>
      <c r="I98" s="56"/>
      <c r="J98" s="42">
        <f t="shared" si="0"/>
      </c>
      <c r="K98" s="59"/>
      <c r="L98" s="42">
        <f t="shared" si="1"/>
      </c>
    </row>
    <row r="99" spans="2:12" ht="12.75" thickBot="1">
      <c r="B99" s="22"/>
      <c r="C99" s="50"/>
      <c r="D99" s="50"/>
      <c r="F99" s="6">
        <f t="shared" si="10"/>
        <v>0</v>
      </c>
      <c r="G99" s="62" t="str">
        <f t="shared" si="9"/>
        <v>OK</v>
      </c>
      <c r="I99" s="56"/>
      <c r="J99" s="42">
        <f t="shared" si="0"/>
      </c>
      <c r="K99" s="59"/>
      <c r="L99" s="42">
        <f t="shared" si="1"/>
      </c>
    </row>
    <row r="100" spans="2:12" ht="12.75" thickBot="1">
      <c r="B100" s="22"/>
      <c r="C100" s="50"/>
      <c r="D100" s="50"/>
      <c r="F100" s="6">
        <f t="shared" si="10"/>
        <v>0</v>
      </c>
      <c r="G100" s="62" t="str">
        <f t="shared" si="9"/>
        <v>OK</v>
      </c>
      <c r="I100" s="56"/>
      <c r="J100" s="42">
        <f t="shared" si="0"/>
      </c>
      <c r="K100" s="59"/>
      <c r="L100" s="42">
        <f t="shared" si="1"/>
      </c>
    </row>
    <row r="101" spans="2:12" ht="12.75" thickBot="1">
      <c r="B101" s="22"/>
      <c r="C101" s="50"/>
      <c r="D101" s="50"/>
      <c r="F101" s="6">
        <f t="shared" si="10"/>
        <v>0</v>
      </c>
      <c r="G101" s="62" t="str">
        <f t="shared" si="9"/>
        <v>OK</v>
      </c>
      <c r="I101" s="56"/>
      <c r="J101" s="42">
        <f t="shared" si="0"/>
      </c>
      <c r="K101" s="59"/>
      <c r="L101" s="42">
        <f t="shared" si="1"/>
      </c>
    </row>
    <row r="102" spans="2:12" ht="12.75" thickBot="1">
      <c r="B102" s="22"/>
      <c r="C102" s="50"/>
      <c r="D102" s="50"/>
      <c r="F102" s="6">
        <f t="shared" si="10"/>
        <v>0</v>
      </c>
      <c r="G102" s="62" t="str">
        <f t="shared" si="9"/>
        <v>OK</v>
      </c>
      <c r="I102" s="56"/>
      <c r="J102" s="42">
        <f t="shared" si="0"/>
      </c>
      <c r="K102" s="59"/>
      <c r="L102" s="42">
        <f t="shared" si="1"/>
      </c>
    </row>
    <row r="103" spans="2:12" ht="12.75" thickBot="1">
      <c r="B103" s="22"/>
      <c r="C103" s="50"/>
      <c r="D103" s="50"/>
      <c r="F103" s="6">
        <f t="shared" si="10"/>
        <v>0</v>
      </c>
      <c r="G103" s="62" t="str">
        <f t="shared" si="9"/>
        <v>OK</v>
      </c>
      <c r="I103" s="56"/>
      <c r="J103" s="42">
        <f t="shared" si="0"/>
      </c>
      <c r="K103" s="59"/>
      <c r="L103" s="42">
        <f t="shared" si="1"/>
      </c>
    </row>
    <row r="104" spans="2:12" ht="12.75" thickBot="1">
      <c r="B104" s="22"/>
      <c r="C104" s="50"/>
      <c r="D104" s="50"/>
      <c r="F104" s="6">
        <f t="shared" si="10"/>
        <v>0</v>
      </c>
      <c r="G104" s="62" t="str">
        <f t="shared" si="9"/>
        <v>OK</v>
      </c>
      <c r="I104" s="56"/>
      <c r="J104" s="42">
        <f t="shared" si="0"/>
      </c>
      <c r="K104" s="59"/>
      <c r="L104" s="42">
        <f t="shared" si="1"/>
      </c>
    </row>
    <row r="105" spans="2:12" ht="12.75" thickBot="1">
      <c r="B105" s="22"/>
      <c r="C105" s="50"/>
      <c r="D105" s="50"/>
      <c r="F105" s="6">
        <f t="shared" si="10"/>
        <v>0</v>
      </c>
      <c r="G105" s="62" t="str">
        <f t="shared" si="9"/>
        <v>OK</v>
      </c>
      <c r="I105" s="56"/>
      <c r="J105" s="42">
        <f t="shared" si="0"/>
      </c>
      <c r="K105" s="59"/>
      <c r="L105" s="42">
        <f t="shared" si="1"/>
      </c>
    </row>
    <row r="106" spans="1:12" ht="12.75" thickBot="1">
      <c r="A106" s="18" t="s">
        <v>32</v>
      </c>
      <c r="B106" s="47"/>
      <c r="C106" s="50"/>
      <c r="D106" s="50"/>
      <c r="F106" s="19"/>
      <c r="G106" s="20">
        <f>IF(F106&lt;28,"","NOT OK")</f>
      </c>
      <c r="I106" s="56"/>
      <c r="J106" s="42">
        <f t="shared" si="0"/>
      </c>
      <c r="K106" s="59"/>
      <c r="L106" s="42">
        <f t="shared" si="1"/>
      </c>
    </row>
    <row r="107" spans="2:12" ht="12.75" thickBot="1">
      <c r="B107" s="46"/>
      <c r="C107" s="50"/>
      <c r="D107" s="50"/>
      <c r="F107" s="6">
        <f>B107-B106</f>
        <v>0</v>
      </c>
      <c r="G107" s="62" t="str">
        <f>IF(F107&lt;31,"OK","NOT OK")</f>
        <v>OK</v>
      </c>
      <c r="I107" s="56"/>
      <c r="J107" s="42">
        <f t="shared" si="0"/>
      </c>
      <c r="K107" s="59"/>
      <c r="L107" s="42">
        <f t="shared" si="1"/>
      </c>
    </row>
    <row r="108" spans="2:12" ht="12.75" thickBot="1">
      <c r="B108" s="32"/>
      <c r="C108" s="50"/>
      <c r="D108" s="50"/>
      <c r="F108" s="6">
        <f aca="true" t="shared" si="11" ref="F108:F130">B108-B107</f>
        <v>0</v>
      </c>
      <c r="G108" s="62" t="str">
        <f aca="true" t="shared" si="12" ref="G108:G130">IF(F108&lt;31,"OK","NOT OK")</f>
        <v>OK</v>
      </c>
      <c r="I108" s="56"/>
      <c r="J108" s="42">
        <f aca="true" t="shared" si="13" ref="J108:J130">IF(C108="","",LOG10(C108))</f>
      </c>
      <c r="K108" s="59"/>
      <c r="L108" s="42">
        <f aca="true" t="shared" si="14" ref="L108:L130">IF(D108="","",LOG10(D108))</f>
      </c>
    </row>
    <row r="109" spans="2:12" ht="12.75" thickBot="1">
      <c r="B109" s="32"/>
      <c r="C109" s="50"/>
      <c r="D109" s="50"/>
      <c r="F109" s="6">
        <f t="shared" si="11"/>
        <v>0</v>
      </c>
      <c r="G109" s="62" t="str">
        <f t="shared" si="12"/>
        <v>OK</v>
      </c>
      <c r="I109" s="56"/>
      <c r="J109" s="42">
        <f t="shared" si="13"/>
      </c>
      <c r="K109" s="59"/>
      <c r="L109" s="42">
        <f t="shared" si="14"/>
      </c>
    </row>
    <row r="110" spans="2:12" ht="12.75" thickBot="1">
      <c r="B110" s="32"/>
      <c r="C110" s="50"/>
      <c r="D110" s="50"/>
      <c r="F110" s="6">
        <f t="shared" si="11"/>
        <v>0</v>
      </c>
      <c r="G110" s="62" t="str">
        <f t="shared" si="12"/>
        <v>OK</v>
      </c>
      <c r="I110" s="56"/>
      <c r="J110" s="42">
        <f t="shared" si="13"/>
      </c>
      <c r="K110" s="59"/>
      <c r="L110" s="42">
        <f t="shared" si="14"/>
      </c>
    </row>
    <row r="111" spans="2:12" ht="12.75" thickBot="1">
      <c r="B111" s="22"/>
      <c r="C111" s="50"/>
      <c r="D111" s="50"/>
      <c r="F111" s="6">
        <f t="shared" si="11"/>
        <v>0</v>
      </c>
      <c r="G111" s="62" t="str">
        <f t="shared" si="12"/>
        <v>OK</v>
      </c>
      <c r="I111" s="56"/>
      <c r="J111" s="42">
        <f t="shared" si="13"/>
      </c>
      <c r="K111" s="59"/>
      <c r="L111" s="42">
        <f t="shared" si="14"/>
      </c>
    </row>
    <row r="112" spans="2:12" ht="12.75" thickBot="1">
      <c r="B112" s="22"/>
      <c r="C112" s="50"/>
      <c r="D112" s="50"/>
      <c r="F112" s="6">
        <f t="shared" si="11"/>
        <v>0</v>
      </c>
      <c r="G112" s="62" t="str">
        <f t="shared" si="12"/>
        <v>OK</v>
      </c>
      <c r="I112" s="56"/>
      <c r="J112" s="42">
        <f t="shared" si="13"/>
      </c>
      <c r="K112" s="59"/>
      <c r="L112" s="42">
        <f t="shared" si="14"/>
      </c>
    </row>
    <row r="113" spans="2:12" ht="12.75" thickBot="1">
      <c r="B113" s="22"/>
      <c r="C113" s="50"/>
      <c r="D113" s="50"/>
      <c r="F113" s="6">
        <f t="shared" si="11"/>
        <v>0</v>
      </c>
      <c r="G113" s="62" t="str">
        <f t="shared" si="12"/>
        <v>OK</v>
      </c>
      <c r="I113" s="56"/>
      <c r="J113" s="42">
        <f t="shared" si="13"/>
      </c>
      <c r="K113" s="59"/>
      <c r="L113" s="42">
        <f t="shared" si="14"/>
      </c>
    </row>
    <row r="114" spans="2:12" ht="12.75" thickBot="1">
      <c r="B114" s="22"/>
      <c r="C114" s="50"/>
      <c r="D114" s="50"/>
      <c r="F114" s="6">
        <f t="shared" si="11"/>
        <v>0</v>
      </c>
      <c r="G114" s="62" t="str">
        <f t="shared" si="12"/>
        <v>OK</v>
      </c>
      <c r="I114" s="56"/>
      <c r="J114" s="42">
        <f t="shared" si="13"/>
      </c>
      <c r="K114" s="59"/>
      <c r="L114" s="42">
        <f t="shared" si="14"/>
      </c>
    </row>
    <row r="115" spans="2:12" ht="12.75" thickBot="1">
      <c r="B115" s="22"/>
      <c r="C115" s="50"/>
      <c r="D115" s="50"/>
      <c r="F115" s="6">
        <f t="shared" si="11"/>
        <v>0</v>
      </c>
      <c r="G115" s="62" t="str">
        <f t="shared" si="12"/>
        <v>OK</v>
      </c>
      <c r="I115" s="56"/>
      <c r="J115" s="42">
        <f t="shared" si="13"/>
      </c>
      <c r="K115" s="59"/>
      <c r="L115" s="42">
        <f t="shared" si="14"/>
      </c>
    </row>
    <row r="116" spans="2:12" ht="12.75" thickBot="1">
      <c r="B116" s="22"/>
      <c r="C116" s="50"/>
      <c r="D116" s="50"/>
      <c r="F116" s="6">
        <f t="shared" si="11"/>
        <v>0</v>
      </c>
      <c r="G116" s="62" t="str">
        <f t="shared" si="12"/>
        <v>OK</v>
      </c>
      <c r="I116" s="56"/>
      <c r="J116" s="42">
        <f t="shared" si="13"/>
      </c>
      <c r="K116" s="59"/>
      <c r="L116" s="42">
        <f t="shared" si="14"/>
      </c>
    </row>
    <row r="117" spans="2:12" ht="12.75" thickBot="1">
      <c r="B117" s="22"/>
      <c r="C117" s="50"/>
      <c r="D117" s="50"/>
      <c r="F117" s="6">
        <f t="shared" si="11"/>
        <v>0</v>
      </c>
      <c r="G117" s="62" t="str">
        <f t="shared" si="12"/>
        <v>OK</v>
      </c>
      <c r="I117" s="56"/>
      <c r="J117" s="42">
        <f t="shared" si="13"/>
      </c>
      <c r="K117" s="59"/>
      <c r="L117" s="42">
        <f t="shared" si="14"/>
      </c>
    </row>
    <row r="118" spans="2:12" ht="12.75" thickBot="1">
      <c r="B118" s="22"/>
      <c r="C118" s="50"/>
      <c r="D118" s="50"/>
      <c r="F118" s="6">
        <f t="shared" si="11"/>
        <v>0</v>
      </c>
      <c r="G118" s="62" t="str">
        <f t="shared" si="12"/>
        <v>OK</v>
      </c>
      <c r="I118" s="56"/>
      <c r="J118" s="42">
        <f t="shared" si="13"/>
      </c>
      <c r="K118" s="59"/>
      <c r="L118" s="42">
        <f t="shared" si="14"/>
      </c>
    </row>
    <row r="119" spans="2:12" ht="12.75" thickBot="1">
      <c r="B119" s="22"/>
      <c r="C119" s="50"/>
      <c r="D119" s="50"/>
      <c r="F119" s="6">
        <f t="shared" si="11"/>
        <v>0</v>
      </c>
      <c r="G119" s="62" t="str">
        <f t="shared" si="12"/>
        <v>OK</v>
      </c>
      <c r="I119" s="56"/>
      <c r="J119" s="42">
        <f t="shared" si="13"/>
      </c>
      <c r="K119" s="59"/>
      <c r="L119" s="42">
        <f t="shared" si="14"/>
      </c>
    </row>
    <row r="120" spans="2:12" ht="12.75" thickBot="1">
      <c r="B120" s="22"/>
      <c r="C120" s="50"/>
      <c r="D120" s="50"/>
      <c r="F120" s="6">
        <f t="shared" si="11"/>
        <v>0</v>
      </c>
      <c r="G120" s="62" t="str">
        <f t="shared" si="12"/>
        <v>OK</v>
      </c>
      <c r="I120" s="56"/>
      <c r="J120" s="42">
        <f t="shared" si="13"/>
      </c>
      <c r="K120" s="59"/>
      <c r="L120" s="42">
        <f t="shared" si="14"/>
      </c>
    </row>
    <row r="121" spans="2:12" ht="12.75" thickBot="1">
      <c r="B121" s="22"/>
      <c r="C121" s="50"/>
      <c r="D121" s="50"/>
      <c r="F121" s="6">
        <f t="shared" si="11"/>
        <v>0</v>
      </c>
      <c r="G121" s="62" t="str">
        <f t="shared" si="12"/>
        <v>OK</v>
      </c>
      <c r="I121" s="56"/>
      <c r="J121" s="42">
        <f t="shared" si="13"/>
      </c>
      <c r="K121" s="59"/>
      <c r="L121" s="42">
        <f t="shared" si="14"/>
      </c>
    </row>
    <row r="122" spans="2:12" ht="12.75" thickBot="1">
      <c r="B122" s="22"/>
      <c r="C122" s="50"/>
      <c r="D122" s="50"/>
      <c r="F122" s="6">
        <f t="shared" si="11"/>
        <v>0</v>
      </c>
      <c r="G122" s="62" t="str">
        <f t="shared" si="12"/>
        <v>OK</v>
      </c>
      <c r="I122" s="56"/>
      <c r="J122" s="42">
        <f t="shared" si="13"/>
      </c>
      <c r="K122" s="59"/>
      <c r="L122" s="42">
        <f t="shared" si="14"/>
      </c>
    </row>
    <row r="123" spans="2:12" ht="12.75" thickBot="1">
      <c r="B123" s="22"/>
      <c r="C123" s="50"/>
      <c r="D123" s="50"/>
      <c r="F123" s="6">
        <f t="shared" si="11"/>
        <v>0</v>
      </c>
      <c r="G123" s="62" t="str">
        <f t="shared" si="12"/>
        <v>OK</v>
      </c>
      <c r="I123" s="56"/>
      <c r="J123" s="42">
        <f t="shared" si="13"/>
      </c>
      <c r="K123" s="59"/>
      <c r="L123" s="42">
        <f t="shared" si="14"/>
      </c>
    </row>
    <row r="124" spans="2:12" ht="12.75" thickBot="1">
      <c r="B124" s="22"/>
      <c r="C124" s="50"/>
      <c r="D124" s="50"/>
      <c r="F124" s="6">
        <f t="shared" si="11"/>
        <v>0</v>
      </c>
      <c r="G124" s="62" t="str">
        <f t="shared" si="12"/>
        <v>OK</v>
      </c>
      <c r="I124" s="56"/>
      <c r="J124" s="42">
        <f t="shared" si="13"/>
      </c>
      <c r="K124" s="59"/>
      <c r="L124" s="42">
        <f t="shared" si="14"/>
      </c>
    </row>
    <row r="125" spans="2:12" ht="12.75" thickBot="1">
      <c r="B125" s="22"/>
      <c r="C125" s="50"/>
      <c r="D125" s="50"/>
      <c r="F125" s="6">
        <f t="shared" si="11"/>
        <v>0</v>
      </c>
      <c r="G125" s="62" t="str">
        <f t="shared" si="12"/>
        <v>OK</v>
      </c>
      <c r="I125" s="56"/>
      <c r="J125" s="42">
        <f t="shared" si="13"/>
      </c>
      <c r="K125" s="59"/>
      <c r="L125" s="42">
        <f t="shared" si="14"/>
      </c>
    </row>
    <row r="126" spans="2:12" ht="12.75" thickBot="1">
      <c r="B126" s="22"/>
      <c r="C126" s="50"/>
      <c r="D126" s="50"/>
      <c r="F126" s="6">
        <f t="shared" si="11"/>
        <v>0</v>
      </c>
      <c r="G126" s="62" t="str">
        <f t="shared" si="12"/>
        <v>OK</v>
      </c>
      <c r="I126" s="56"/>
      <c r="J126" s="42">
        <f t="shared" si="13"/>
      </c>
      <c r="K126" s="59"/>
      <c r="L126" s="42">
        <f t="shared" si="14"/>
      </c>
    </row>
    <row r="127" spans="2:12" ht="12.75" thickBot="1">
      <c r="B127" s="22"/>
      <c r="C127" s="50"/>
      <c r="D127" s="50"/>
      <c r="F127" s="6">
        <f t="shared" si="11"/>
        <v>0</v>
      </c>
      <c r="G127" s="62" t="str">
        <f t="shared" si="12"/>
        <v>OK</v>
      </c>
      <c r="I127" s="56"/>
      <c r="J127" s="42">
        <f t="shared" si="13"/>
      </c>
      <c r="K127" s="59"/>
      <c r="L127" s="42">
        <f t="shared" si="14"/>
      </c>
    </row>
    <row r="128" spans="2:12" ht="12.75" thickBot="1">
      <c r="B128" s="22"/>
      <c r="C128" s="50"/>
      <c r="D128" s="50"/>
      <c r="F128" s="6">
        <f t="shared" si="11"/>
        <v>0</v>
      </c>
      <c r="G128" s="62" t="str">
        <f t="shared" si="12"/>
        <v>OK</v>
      </c>
      <c r="I128" s="56"/>
      <c r="J128" s="42">
        <f t="shared" si="13"/>
      </c>
      <c r="K128" s="59"/>
      <c r="L128" s="42">
        <f t="shared" si="14"/>
      </c>
    </row>
    <row r="129" spans="2:12" ht="12.75" thickBot="1">
      <c r="B129" s="22"/>
      <c r="C129" s="50"/>
      <c r="D129" s="50"/>
      <c r="F129" s="6">
        <f t="shared" si="11"/>
        <v>0</v>
      </c>
      <c r="G129" s="62" t="str">
        <f t="shared" si="12"/>
        <v>OK</v>
      </c>
      <c r="I129" s="56"/>
      <c r="J129" s="42">
        <f t="shared" si="13"/>
      </c>
      <c r="K129" s="59"/>
      <c r="L129" s="42">
        <f t="shared" si="14"/>
      </c>
    </row>
    <row r="130" spans="2:12" ht="12.75" thickBot="1">
      <c r="B130" s="26"/>
      <c r="C130" s="25"/>
      <c r="D130" s="25"/>
      <c r="F130" s="6">
        <f t="shared" si="11"/>
        <v>0</v>
      </c>
      <c r="G130" s="62" t="str">
        <f t="shared" si="12"/>
        <v>OK</v>
      </c>
      <c r="I130" s="56"/>
      <c r="J130" s="42">
        <f t="shared" si="13"/>
      </c>
      <c r="K130" s="59"/>
      <c r="L130" s="42">
        <f t="shared" si="14"/>
      </c>
    </row>
    <row r="131" spans="2:12" ht="7.5" customHeight="1" thickBot="1">
      <c r="B131" s="36"/>
      <c r="C131" s="36"/>
      <c r="D131" s="36"/>
      <c r="E131" s="36"/>
      <c r="F131" s="36"/>
      <c r="G131" s="37"/>
      <c r="H131" s="36"/>
      <c r="I131" s="36"/>
      <c r="J131" s="36"/>
      <c r="K131" s="36"/>
      <c r="L131" s="36"/>
    </row>
    <row r="132" spans="2:12" ht="13.5" thickBot="1" thickTop="1">
      <c r="B132" s="35" t="s">
        <v>16</v>
      </c>
      <c r="C132" s="17"/>
      <c r="D132" s="7">
        <f>5</f>
        <v>5</v>
      </c>
      <c r="E132" s="36"/>
      <c r="F132" s="36"/>
      <c r="G132" s="37"/>
      <c r="H132" s="36"/>
      <c r="I132" s="68" t="s">
        <v>27</v>
      </c>
      <c r="J132" s="69"/>
      <c r="K132" s="69"/>
      <c r="L132" s="70"/>
    </row>
    <row r="133" spans="2:12" ht="12.75" thickTop="1">
      <c r="B133" s="43" t="s">
        <v>41</v>
      </c>
      <c r="C133" s="44"/>
      <c r="D133" s="39" t="str">
        <f>IF(OR(L2&gt;$D$132,L2=$D$132),"OK","NOT OK")</f>
        <v>NOT OK</v>
      </c>
      <c r="E133" s="36"/>
      <c r="F133" s="36"/>
      <c r="G133" s="37"/>
      <c r="I133" s="45" t="s">
        <v>22</v>
      </c>
      <c r="J133" s="45">
        <f>AVERAGE(J30:J130)</f>
        <v>0.63616167295955</v>
      </c>
      <c r="K133" s="45" t="s">
        <v>22</v>
      </c>
      <c r="L133" s="45">
        <f>AVERAGE(L30:L130)</f>
        <v>0.3333333333333333</v>
      </c>
    </row>
    <row r="134" spans="2:12" ht="12">
      <c r="B134" s="43" t="s">
        <v>42</v>
      </c>
      <c r="C134" s="44"/>
      <c r="D134" s="39" t="str">
        <f>IF(OR(L3&gt;$D$132,L3=$D$132),"OK","NOT OK")</f>
        <v>NOT OK</v>
      </c>
      <c r="F134" s="36"/>
      <c r="G134" s="37"/>
      <c r="I134" s="42" t="s">
        <v>23</v>
      </c>
      <c r="J134" s="42">
        <f>STDEV(J30:J130)</f>
        <v>0.5509321696969782</v>
      </c>
      <c r="K134" s="42" t="s">
        <v>23</v>
      </c>
      <c r="L134" s="42">
        <f>STDEV(L30:L130)</f>
        <v>0.5773502691896258</v>
      </c>
    </row>
    <row r="135" spans="2:12" ht="12">
      <c r="B135" s="43" t="s">
        <v>43</v>
      </c>
      <c r="C135" s="44"/>
      <c r="D135" s="39" t="str">
        <f>IF(OR(L4&gt;$D$132,L4=$D$132),"OK","NOT OK")</f>
        <v>NOT OK</v>
      </c>
      <c r="F135" s="36"/>
      <c r="G135" s="37"/>
      <c r="I135" s="42" t="s">
        <v>25</v>
      </c>
      <c r="J135" s="42">
        <f>J133+1.65*J134</f>
        <v>1.545199752959564</v>
      </c>
      <c r="K135" s="42" t="s">
        <v>25</v>
      </c>
      <c r="L135" s="42">
        <f>L133+1.65*L134</f>
        <v>1.285961277496216</v>
      </c>
    </row>
    <row r="136" spans="2:12" ht="12">
      <c r="B136" s="43" t="s">
        <v>44</v>
      </c>
      <c r="C136" s="44"/>
      <c r="D136" s="39" t="str">
        <f>IF(OR(L5&gt;$D$132,L5=$D$132),"OK","NOT OK")</f>
        <v>NOT OK</v>
      </c>
      <c r="F136" s="36"/>
      <c r="G136" s="37"/>
      <c r="I136" s="42" t="s">
        <v>24</v>
      </c>
      <c r="J136" s="42">
        <f>POWER(10,J135)</f>
        <v>35.091323874794796</v>
      </c>
      <c r="K136" s="42" t="s">
        <v>24</v>
      </c>
      <c r="L136" s="42">
        <f>POWER(10,L135)</f>
        <v>19.317960668075518</v>
      </c>
    </row>
    <row r="137" spans="2:12" ht="12">
      <c r="B137" s="35" t="s">
        <v>18</v>
      </c>
      <c r="C137" s="17"/>
      <c r="D137" s="7">
        <f>20</f>
        <v>20</v>
      </c>
      <c r="F137" s="36"/>
      <c r="G137" s="37"/>
      <c r="I137" s="38" t="s">
        <v>26</v>
      </c>
      <c r="J137" s="38" t="str">
        <f>IF(J136&lt;250.1,"OK","NOT OK")</f>
        <v>OK</v>
      </c>
      <c r="K137" s="38" t="s">
        <v>26</v>
      </c>
      <c r="L137" s="38" t="str">
        <f>IF(L136&lt;100.1,"OK","NOT OK")</f>
        <v>OK</v>
      </c>
    </row>
    <row r="138" spans="2:6" ht="12">
      <c r="B138" s="43" t="s">
        <v>17</v>
      </c>
      <c r="C138" s="44"/>
      <c r="D138" s="39" t="str">
        <f>IF(OR((SUM(L2:L5))&gt;19,(SUM(L2:L5))=D137),"OK","NOT OK")</f>
        <v>NOT OK</v>
      </c>
      <c r="F138" s="2"/>
    </row>
    <row r="142" ht="12">
      <c r="G142" s="34"/>
    </row>
  </sheetData>
  <sheetProtection password="923F" sheet="1" selectLockedCells="1"/>
  <mergeCells count="2">
    <mergeCell ref="K27:L27"/>
    <mergeCell ref="I132:L1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B13"/>
  <sheetViews>
    <sheetView workbookViewId="0" topLeftCell="A1">
      <selection activeCell="B11" sqref="B11:B15"/>
    </sheetView>
  </sheetViews>
  <sheetFormatPr defaultColWidth="9.140625" defaultRowHeight="12.75"/>
  <sheetData>
    <row r="10" ht="15">
      <c r="B10" s="33"/>
    </row>
    <row r="11" ht="15">
      <c r="B11" s="33"/>
    </row>
    <row r="12" ht="15">
      <c r="B12" s="33"/>
    </row>
    <row r="13" ht="15">
      <c r="B13" s="33"/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indtastning af bwq-data - og automatisk beregning af opfyldelse af kriterier</dc:title>
  <dc:subject/>
  <dc:creator>Finn Bolding Thomsen</dc:creator>
  <cp:keywords/>
  <dc:description>Dele af dokumentet er låst, koden er: FBT-BWQ</dc:description>
  <cp:lastModifiedBy>Mabel Aguirre</cp:lastModifiedBy>
  <cp:lastPrinted>2006-01-24T14:21:07Z</cp:lastPrinted>
  <dcterms:created xsi:type="dcterms:W3CDTF">2001-09-27T18:38:21Z</dcterms:created>
  <dcterms:modified xsi:type="dcterms:W3CDTF">2021-09-10T13:39:53Z</dcterms:modified>
  <cp:category/>
  <cp:version/>
  <cp:contentType/>
  <cp:contentStatus/>
</cp:coreProperties>
</file>